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40" yWindow="105" windowWidth="19440" windowHeight="12540" tabRatio="579" firstSheet="1" activeTab="2"/>
  </bookViews>
  <sheets>
    <sheet name="фонд начисленной заработной пла" sheetId="1" r:id="rId1"/>
    <sheet name="среднесписочная численность" sheetId="2" r:id="rId2"/>
    <sheet name="среднемесячная заработная плата" sheetId="3" r:id="rId3"/>
  </sheets>
  <definedNames>
    <definedName name="_xlnm._FilterDatabase" localSheetId="0" hidden="1">'фонд начисленной заработной пла'!$A$8:$Q$11</definedName>
    <definedName name="_xlnm.Print_Titles" localSheetId="2">'среднемесячная заработная плата'!$6:$7</definedName>
    <definedName name="_xlnm.Print_Titles" localSheetId="1">'среднесписочная численность'!$6:$7</definedName>
    <definedName name="_xlnm.Print_Titles" localSheetId="0">'фонд начисленной заработной пла'!$6:$7</definedName>
    <definedName name="_xlnm.Print_Area" localSheetId="2">'среднемесячная заработная плата'!$A$1:$L$17</definedName>
    <definedName name="_xlnm.Print_Area" localSheetId="1">'среднесписочная численность'!$A$1:$L$19</definedName>
    <definedName name="_xlnm.Print_Area" localSheetId="0">'фонд начисленной заработной пла'!$A$1:$L$18</definedName>
  </definedNames>
  <calcPr calcId="124519"/>
</workbook>
</file>

<file path=xl/calcChain.xml><?xml version="1.0" encoding="utf-8"?>
<calcChain xmlns="http://schemas.openxmlformats.org/spreadsheetml/2006/main">
  <c r="L15" i="1"/>
  <c r="J15"/>
  <c r="H15"/>
  <c r="F15"/>
  <c r="D15"/>
  <c r="L11" l="1"/>
  <c r="J11"/>
  <c r="H11"/>
  <c r="F11"/>
  <c r="D11"/>
  <c r="L10"/>
  <c r="J10"/>
  <c r="H10"/>
  <c r="F10"/>
  <c r="D10"/>
  <c r="L9"/>
  <c r="J9"/>
  <c r="H9"/>
  <c r="F9"/>
  <c r="D9"/>
  <c r="L8"/>
  <c r="J8"/>
  <c r="H8"/>
  <c r="F8"/>
  <c r="D8"/>
  <c r="L16" i="2" l="1"/>
  <c r="J16"/>
  <c r="H16"/>
  <c r="F16"/>
  <c r="D16"/>
  <c r="L12"/>
  <c r="J12"/>
  <c r="H12"/>
  <c r="F12"/>
  <c r="D12"/>
  <c r="L11"/>
  <c r="J11"/>
  <c r="H11"/>
  <c r="F11"/>
  <c r="D11"/>
  <c r="L10"/>
  <c r="J10"/>
  <c r="H10"/>
  <c r="F10"/>
  <c r="D10"/>
  <c r="L9"/>
  <c r="J9"/>
  <c r="H9"/>
  <c r="F9"/>
  <c r="D9"/>
  <c r="L8"/>
  <c r="J8"/>
  <c r="H8"/>
  <c r="F8"/>
  <c r="D8"/>
  <c r="K11" i="3"/>
  <c r="I11"/>
  <c r="G11"/>
  <c r="E11"/>
  <c r="C11"/>
  <c r="B11"/>
  <c r="A11"/>
  <c r="K10"/>
  <c r="I10"/>
  <c r="G10"/>
  <c r="E10"/>
  <c r="C10"/>
  <c r="B10"/>
  <c r="A10"/>
  <c r="K9"/>
  <c r="I9"/>
  <c r="G9"/>
  <c r="E9"/>
  <c r="C9"/>
  <c r="B9"/>
  <c r="A9"/>
  <c r="K8"/>
  <c r="I8"/>
  <c r="G8"/>
  <c r="E8"/>
  <c r="C8"/>
  <c r="B8"/>
  <c r="A8"/>
  <c r="H11" l="1"/>
  <c r="D11"/>
  <c r="J11"/>
  <c r="F11"/>
  <c r="L11"/>
  <c r="J9"/>
  <c r="F9"/>
  <c r="L9"/>
  <c r="F10"/>
  <c r="L10"/>
  <c r="J10"/>
  <c r="D9"/>
  <c r="H9"/>
  <c r="D10"/>
  <c r="H10"/>
  <c r="D8"/>
  <c r="L8"/>
  <c r="J8"/>
  <c r="H8"/>
  <c r="F8"/>
  <c r="A14"/>
  <c r="A16" i="2"/>
  <c r="K14" i="3" l="1"/>
  <c r="I14"/>
  <c r="E14"/>
  <c r="G14"/>
  <c r="C14"/>
  <c r="B14"/>
  <c r="L14" l="1"/>
  <c r="J14"/>
  <c r="H14"/>
  <c r="F14"/>
  <c r="D14" l="1"/>
</calcChain>
</file>

<file path=xl/sharedStrings.xml><?xml version="1.0" encoding="utf-8"?>
<sst xmlns="http://schemas.openxmlformats.org/spreadsheetml/2006/main" count="96" uniqueCount="35">
  <si>
    <t>Показатели</t>
  </si>
  <si>
    <t xml:space="preserve">Темп роста (снижения), % </t>
  </si>
  <si>
    <t>Фонд начисленной заработной платы,тыс.руб.</t>
  </si>
  <si>
    <t>образованиям(тыс.руб.):</t>
  </si>
  <si>
    <t>Фонд заработной платы по муниципальным</t>
  </si>
  <si>
    <t>Прогноз фонда начисленной заработной платы работников организаций по</t>
  </si>
  <si>
    <t>Прогноз среднесписочной численности работников организаций (без внешних совместителей) по</t>
  </si>
  <si>
    <t>(наименование)</t>
  </si>
  <si>
    <t>Среднесписочная численность, чел.</t>
  </si>
  <si>
    <t>Прогноз среднемесячной начисленной зарарботной платы работников по</t>
  </si>
  <si>
    <t>Среднемесячная заработная плата, руб.</t>
  </si>
  <si>
    <t>Среднесписочная численность по муниципальным</t>
  </si>
  <si>
    <t>Среднемесячная начисленная заработная плата по муниципальным</t>
  </si>
  <si>
    <r>
      <rPr>
        <b/>
        <sz val="8"/>
        <rFont val="Arial Cyr"/>
        <charset val="204"/>
      </rPr>
      <t>2022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</si>
  <si>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 xml:space="preserve">2019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</si>
  <si>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>2023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</si>
  <si>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 xml:space="preserve">2020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</si>
  <si>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 xml:space="preserve">2021 год </t>
    </r>
    <r>
      <rPr>
        <sz val="8"/>
        <rFont val="Arial Cyr"/>
        <charset val="204"/>
      </rPr>
      <t xml:space="preserve">
оценка </t>
    </r>
  </si>
  <si>
    <r>
      <rPr>
        <b/>
        <sz val="8"/>
        <rFont val="Arial Cyr"/>
        <charset val="204"/>
      </rPr>
      <t>2024 год</t>
    </r>
    <r>
      <rPr>
        <sz val="8"/>
        <rFont val="Arial Cyr"/>
        <charset val="204"/>
      </rPr>
      <t xml:space="preserve"> 
прогноз </t>
    </r>
  </si>
  <si>
    <r>
      <rPr>
        <b/>
        <sz val="12"/>
        <rFont val="Arial"/>
        <family val="2"/>
        <charset val="204"/>
      </rPr>
      <t xml:space="preserve">Примечание: 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 xml:space="preserve">1. Данная форма заполняется </t>
    </r>
    <r>
      <rPr>
        <b/>
        <sz val="10"/>
        <rFont val="Arial"/>
        <family val="2"/>
        <charset val="204"/>
      </rPr>
      <t>в обязательном порядке</t>
    </r>
    <r>
      <rPr>
        <sz val="10"/>
        <rFont val="Arial"/>
        <family val="2"/>
        <charset val="204"/>
      </rPr>
      <t xml:space="preserve"> при согласовании администрациями муниципальных районов и городских округов основных показателей социально-экономического развития на 2022-2024 годы.
2. По каждому виду экономической деятельности укажите </t>
    </r>
    <r>
      <rPr>
        <b/>
        <sz val="10"/>
        <rFont val="Arial"/>
        <family val="2"/>
        <charset val="204"/>
      </rPr>
      <t xml:space="preserve">все ведущие предприятия. </t>
    </r>
    <r>
      <rPr>
        <sz val="10"/>
        <rFont val="Arial"/>
        <family val="2"/>
        <charset val="204"/>
      </rPr>
      <t xml:space="preserve">
3. В обязательном порядке приложите</t>
    </r>
    <r>
      <rPr>
        <b/>
        <sz val="10"/>
        <rFont val="Arial"/>
        <family val="2"/>
        <charset val="204"/>
      </rPr>
      <t xml:space="preserve"> пояснительную записку.</t>
    </r>
    <r>
      <rPr>
        <sz val="10"/>
        <rFont val="Arial"/>
        <family val="2"/>
        <charset val="204"/>
      </rPr>
      <t xml:space="preserve">
4. Форму необходимо предоставить в комитет по экономике и развитию Курсклй области </t>
    </r>
    <r>
      <rPr>
        <b/>
        <sz val="10"/>
        <rFont val="Arial"/>
        <family val="2"/>
        <charset val="204"/>
      </rPr>
      <t xml:space="preserve">за 2 рабочих дня до даты указанной в графике </t>
    </r>
    <r>
      <rPr>
        <sz val="10"/>
        <rFont val="Arial"/>
        <family val="2"/>
        <charset val="204"/>
      </rPr>
      <t xml:space="preserve">согласования на эл.адрес: fin2.econom@rkursk.ru  
</t>
    </r>
  </si>
  <si>
    <t>МКУ "ОДА" п. Новокасторное</t>
  </si>
  <si>
    <t>Администрация п. Новокасторное</t>
  </si>
  <si>
    <t>МКУ "Новокасторенская СОШ"</t>
  </si>
  <si>
    <t>МДОУ "Новокасторенский детский сад"</t>
  </si>
  <si>
    <t>МКУ "Культурный центр досуга "Эдельвейс"</t>
  </si>
  <si>
    <t>МО п. Новокасторное</t>
  </si>
  <si>
    <t>Консервативный вариант</t>
  </si>
  <si>
    <t>Глава  поселка Новокасторное</t>
  </si>
  <si>
    <t>Главный бухгалтер</t>
  </si>
  <si>
    <t>Никитина О.Н.</t>
  </si>
  <si>
    <t>Цыбанова Ю.Т.</t>
  </si>
  <si>
    <t xml:space="preserve"> Администрации поселка Новокасторное на 2022-2024 годы</t>
  </si>
  <si>
    <t>Администрации поселка Новокасторное на 2022-2024 годы</t>
  </si>
  <si>
    <t>Глава поселка Новокасторное</t>
  </si>
  <si>
    <t xml:space="preserve">Глава поселка новокасторное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</si>
</sst>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9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8"/>
      <color theme="3" tint="0.39997558519241921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3" tint="0.3999755851924192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vertical="center" wrapText="1"/>
    </xf>
    <xf numFmtId="165" fontId="0" fillId="0" borderId="0" xfId="0" applyNumberFormat="1" applyFill="1" applyBorder="1" applyProtection="1"/>
    <xf numFmtId="0" fontId="7" fillId="0" borderId="0" xfId="0" applyFont="1" applyFill="1" applyBorder="1" applyAlignment="1">
      <alignment wrapText="1"/>
    </xf>
    <xf numFmtId="165" fontId="6" fillId="0" borderId="0" xfId="0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Fill="1" applyBorder="1" applyAlignment="1">
      <alignment wrapText="1"/>
    </xf>
    <xf numFmtId="165" fontId="9" fillId="2" borderId="0" xfId="0" applyNumberFormat="1" applyFont="1" applyFill="1" applyBorder="1" applyProtection="1">
      <protection locked="0"/>
    </xf>
    <xf numFmtId="165" fontId="9" fillId="0" borderId="0" xfId="0" applyNumberFormat="1" applyFont="1" applyFill="1" applyBorder="1" applyProtection="1"/>
    <xf numFmtId="0" fontId="10" fillId="0" borderId="0" xfId="0" applyFont="1"/>
    <xf numFmtId="165" fontId="12" fillId="2" borderId="0" xfId="0" applyNumberFormat="1" applyFont="1" applyFill="1" applyBorder="1" applyProtection="1">
      <protection locked="0"/>
    </xf>
    <xf numFmtId="165" fontId="12" fillId="0" borderId="0" xfId="0" applyNumberFormat="1" applyFont="1" applyFill="1" applyBorder="1" applyProtection="1"/>
    <xf numFmtId="0" fontId="13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0" borderId="0" xfId="0" applyFont="1" applyFill="1"/>
    <xf numFmtId="0" fontId="3" fillId="0" borderId="0" xfId="0" applyFont="1" applyAlignment="1">
      <alignment horizontal="center"/>
    </xf>
    <xf numFmtId="0" fontId="14" fillId="0" borderId="0" xfId="0" applyFont="1" applyFill="1" applyAlignment="1">
      <alignment horizontal="left" vertical="center" wrapText="1" shrinkToFit="1"/>
    </xf>
    <xf numFmtId="0" fontId="1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9"/>
  <sheetViews>
    <sheetView view="pageBreakPreview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:K2"/>
    </sheetView>
  </sheetViews>
  <sheetFormatPr defaultRowHeight="15"/>
  <cols>
    <col min="1" max="1" width="40" style="3" customWidth="1"/>
    <col min="2" max="2" width="11.5703125" style="3" customWidth="1"/>
    <col min="3" max="3" width="10.7109375" style="3" bestFit="1" customWidth="1"/>
    <col min="4" max="4" width="10.42578125" style="3" customWidth="1"/>
    <col min="5" max="5" width="10.7109375" style="3" bestFit="1" customWidth="1"/>
    <col min="6" max="6" width="10.7109375" style="3" customWidth="1"/>
    <col min="7" max="7" width="11" style="3" customWidth="1"/>
    <col min="8" max="8" width="10.7109375" style="3" customWidth="1"/>
    <col min="9" max="9" width="10.7109375" style="3" bestFit="1" customWidth="1"/>
    <col min="10" max="10" width="10.5703125" style="3" customWidth="1"/>
    <col min="11" max="11" width="10.7109375" style="3" bestFit="1" customWidth="1"/>
    <col min="12" max="12" width="10.85546875" style="3" customWidth="1"/>
    <col min="13" max="16384" width="9.140625" style="3"/>
  </cols>
  <sheetData>
    <row r="1" spans="1:14">
      <c r="J1" s="27" t="s">
        <v>26</v>
      </c>
      <c r="K1" s="27"/>
      <c r="L1" s="27"/>
    </row>
    <row r="2" spans="1:14" ht="14.25" customHeight="1">
      <c r="A2" s="29" t="s">
        <v>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4" ht="14.25" customHeight="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4" ht="13.5" customHeight="1">
      <c r="A4" s="22"/>
      <c r="B4" s="22"/>
      <c r="C4" s="30" t="s">
        <v>7</v>
      </c>
      <c r="D4" s="30"/>
      <c r="E4" s="22"/>
      <c r="F4" s="22"/>
      <c r="G4" s="22"/>
      <c r="H4" s="22"/>
      <c r="I4" s="22"/>
      <c r="J4" s="22"/>
      <c r="K4" s="22"/>
      <c r="L4" s="1"/>
      <c r="M4" s="1"/>
      <c r="N4" s="1"/>
    </row>
    <row r="5" spans="1:14" ht="8.25" customHeight="1"/>
    <row r="6" spans="1:14" ht="26.25" customHeight="1">
      <c r="A6" s="33" t="s">
        <v>0</v>
      </c>
      <c r="B6" s="24" t="s">
        <v>14</v>
      </c>
      <c r="C6" s="34" t="s">
        <v>16</v>
      </c>
      <c r="D6" s="35"/>
      <c r="E6" s="31" t="s">
        <v>17</v>
      </c>
      <c r="F6" s="32"/>
      <c r="G6" s="31" t="s">
        <v>13</v>
      </c>
      <c r="H6" s="32"/>
      <c r="I6" s="31" t="s">
        <v>15</v>
      </c>
      <c r="J6" s="32"/>
      <c r="K6" s="31" t="s">
        <v>18</v>
      </c>
      <c r="L6" s="32"/>
    </row>
    <row r="7" spans="1:14" ht="56.25">
      <c r="A7" s="33"/>
      <c r="B7" s="11" t="s">
        <v>2</v>
      </c>
      <c r="C7" s="5" t="s">
        <v>2</v>
      </c>
      <c r="D7" s="5" t="s">
        <v>1</v>
      </c>
      <c r="E7" s="5" t="s">
        <v>2</v>
      </c>
      <c r="F7" s="5" t="s">
        <v>1</v>
      </c>
      <c r="G7" s="5" t="s">
        <v>2</v>
      </c>
      <c r="H7" s="5" t="s">
        <v>1</v>
      </c>
      <c r="I7" s="5" t="s">
        <v>2</v>
      </c>
      <c r="J7" s="5" t="s">
        <v>1</v>
      </c>
      <c r="K7" s="5" t="s">
        <v>2</v>
      </c>
      <c r="L7" s="5" t="s">
        <v>1</v>
      </c>
    </row>
    <row r="8" spans="1:14" s="26" customFormat="1">
      <c r="A8" s="13" t="s">
        <v>20</v>
      </c>
      <c r="B8" s="14">
        <v>460.7</v>
      </c>
      <c r="C8" s="14">
        <v>392</v>
      </c>
      <c r="D8" s="15">
        <f t="shared" ref="D8" si="0">ROUND(C8/B8*100,1)</f>
        <v>85.1</v>
      </c>
      <c r="E8" s="14">
        <v>408.5</v>
      </c>
      <c r="F8" s="15">
        <f t="shared" ref="F8" si="1">ROUND(E8/C8*100,1)</f>
        <v>104.2</v>
      </c>
      <c r="G8" s="14">
        <v>426.1</v>
      </c>
      <c r="H8" s="15">
        <f t="shared" ref="H8" si="2">ROUND(G8/E8*100,1)</f>
        <v>104.3</v>
      </c>
      <c r="I8" s="14">
        <v>447.4</v>
      </c>
      <c r="J8" s="15">
        <f t="shared" ref="J8" si="3">ROUND(I8/G8*100,1)</f>
        <v>105</v>
      </c>
      <c r="K8" s="14">
        <v>472</v>
      </c>
      <c r="L8" s="15">
        <f t="shared" ref="L8" si="4">ROUND(K8/I8*100,1)</f>
        <v>105.5</v>
      </c>
    </row>
    <row r="9" spans="1:14" s="26" customFormat="1">
      <c r="A9" s="13" t="s">
        <v>22</v>
      </c>
      <c r="B9" s="14">
        <v>11951</v>
      </c>
      <c r="C9" s="14">
        <v>12613.1</v>
      </c>
      <c r="D9" s="15">
        <f t="shared" ref="D9:D11" si="5">ROUND(C9/B9*100,1)</f>
        <v>105.5</v>
      </c>
      <c r="E9" s="14">
        <v>13000</v>
      </c>
      <c r="F9" s="15">
        <f t="shared" ref="F9:F10" si="6">ROUND(E9/C9*100,1)</f>
        <v>103.1</v>
      </c>
      <c r="G9" s="14">
        <v>13793</v>
      </c>
      <c r="H9" s="15">
        <f t="shared" ref="H9:H10" si="7">ROUND(G9/E9*100,1)</f>
        <v>106.1</v>
      </c>
      <c r="I9" s="14">
        <v>14524</v>
      </c>
      <c r="J9" s="15">
        <f t="shared" ref="J9:J11" si="8">ROUND(I9/G9*100,1)</f>
        <v>105.3</v>
      </c>
      <c r="K9" s="14">
        <v>15366.4</v>
      </c>
      <c r="L9" s="15">
        <f t="shared" ref="L9:L11" si="9">ROUND(K9/I9*100,1)</f>
        <v>105.8</v>
      </c>
    </row>
    <row r="10" spans="1:14" s="26" customFormat="1">
      <c r="A10" s="13" t="s">
        <v>23</v>
      </c>
      <c r="B10" s="14">
        <v>2955</v>
      </c>
      <c r="C10" s="14">
        <v>3600.1</v>
      </c>
      <c r="D10" s="15">
        <f t="shared" si="5"/>
        <v>121.8</v>
      </c>
      <c r="E10" s="14">
        <v>3900</v>
      </c>
      <c r="F10" s="15">
        <f t="shared" si="6"/>
        <v>108.3</v>
      </c>
      <c r="G10" s="14">
        <v>3950.7</v>
      </c>
      <c r="H10" s="15">
        <f t="shared" si="7"/>
        <v>101.3</v>
      </c>
      <c r="I10" s="14">
        <v>4168</v>
      </c>
      <c r="J10" s="15">
        <f t="shared" si="8"/>
        <v>105.5</v>
      </c>
      <c r="K10" s="14">
        <v>4418.1000000000004</v>
      </c>
      <c r="L10" s="15">
        <f t="shared" si="9"/>
        <v>106</v>
      </c>
    </row>
    <row r="11" spans="1:14" s="26" customFormat="1">
      <c r="A11" s="13" t="s">
        <v>24</v>
      </c>
      <c r="B11" s="14">
        <v>1012</v>
      </c>
      <c r="C11" s="14">
        <v>1044</v>
      </c>
      <c r="D11" s="15">
        <f t="shared" si="5"/>
        <v>103.2</v>
      </c>
      <c r="E11" s="14">
        <v>1140</v>
      </c>
      <c r="F11" s="15">
        <f t="shared" ref="F11" si="10">ROUND(E11/C11*100,1)</f>
        <v>109.2</v>
      </c>
      <c r="G11" s="14">
        <v>1195.9000000000001</v>
      </c>
      <c r="H11" s="15">
        <f t="shared" ref="H11" si="11">ROUND(G11/E11*100,1)</f>
        <v>104.9</v>
      </c>
      <c r="I11" s="14">
        <v>1255.7</v>
      </c>
      <c r="J11" s="15">
        <f t="shared" si="8"/>
        <v>105</v>
      </c>
      <c r="K11" s="14">
        <v>1322.3</v>
      </c>
      <c r="L11" s="15">
        <f t="shared" si="9"/>
        <v>105.3</v>
      </c>
    </row>
    <row r="12" spans="1:14" ht="17.25" customHeight="1">
      <c r="A12" s="20" t="s">
        <v>4</v>
      </c>
      <c r="B12" s="9"/>
      <c r="C12" s="10"/>
      <c r="D12" s="7"/>
      <c r="E12" s="10"/>
      <c r="F12" s="7"/>
      <c r="G12" s="10"/>
      <c r="H12" s="7"/>
      <c r="I12" s="10"/>
      <c r="J12" s="7"/>
      <c r="K12" s="10"/>
      <c r="L12" s="7"/>
    </row>
    <row r="13" spans="1:14" ht="12" customHeight="1">
      <c r="A13" s="21" t="s">
        <v>3</v>
      </c>
      <c r="B13" s="9"/>
      <c r="C13" s="10"/>
      <c r="D13" s="7"/>
      <c r="E13" s="10"/>
      <c r="F13" s="7"/>
      <c r="G13" s="10"/>
      <c r="H13" s="7"/>
      <c r="I13" s="10"/>
      <c r="J13" s="7"/>
      <c r="K13" s="10"/>
      <c r="L13" s="7"/>
    </row>
    <row r="14" spans="1:14" s="25" customFormat="1" ht="18" customHeight="1">
      <c r="A14" s="19"/>
      <c r="B14" s="17"/>
      <c r="C14" s="17"/>
      <c r="D14" s="18"/>
      <c r="E14" s="17"/>
      <c r="F14" s="18"/>
      <c r="G14" s="17"/>
      <c r="H14" s="18"/>
      <c r="I14" s="17"/>
      <c r="J14" s="18"/>
      <c r="K14" s="17"/>
      <c r="L14" s="18"/>
    </row>
    <row r="15" spans="1:14" s="26" customFormat="1" ht="15" customHeight="1">
      <c r="A15" s="19" t="s">
        <v>25</v>
      </c>
      <c r="B15" s="17">
        <v>84353</v>
      </c>
      <c r="C15" s="17">
        <v>86339</v>
      </c>
      <c r="D15" s="18">
        <f t="shared" ref="D15" si="12">ROUND(C15/B15*100,1)</f>
        <v>102.4</v>
      </c>
      <c r="E15" s="17">
        <v>88875.3</v>
      </c>
      <c r="F15" s="18">
        <f t="shared" ref="F15" si="13">ROUND(E15/C15*100,1)</f>
        <v>102.9</v>
      </c>
      <c r="G15" s="17">
        <v>92799.4</v>
      </c>
      <c r="H15" s="18">
        <f t="shared" ref="H15" si="14">ROUND(G15/E15*100,1)</f>
        <v>104.4</v>
      </c>
      <c r="I15" s="17">
        <v>97428.6</v>
      </c>
      <c r="J15" s="18">
        <f t="shared" ref="J15" si="15">ROUND(I15/G15*100,1)</f>
        <v>105</v>
      </c>
      <c r="K15" s="17">
        <v>102773.7</v>
      </c>
      <c r="L15" s="18">
        <f t="shared" ref="L15" si="16">ROUND(K15/I15*100,1)</f>
        <v>105.5</v>
      </c>
    </row>
    <row r="16" spans="1:14" s="16" customFormat="1" ht="12.75" customHeight="1">
      <c r="A16" s="19"/>
      <c r="B16" s="17"/>
      <c r="C16" s="17"/>
      <c r="D16" s="18"/>
      <c r="E16" s="17"/>
      <c r="F16" s="18"/>
      <c r="G16" s="17"/>
      <c r="H16" s="18"/>
      <c r="I16" s="17"/>
      <c r="J16" s="18"/>
      <c r="K16" s="17"/>
      <c r="L16" s="18"/>
    </row>
    <row r="17" spans="1:17" s="16" customFormat="1" ht="12" customHeight="1">
      <c r="A17" s="19"/>
      <c r="B17" s="17"/>
      <c r="C17" s="17" t="s">
        <v>27</v>
      </c>
      <c r="D17" s="18"/>
      <c r="E17" s="17"/>
      <c r="F17" s="18"/>
      <c r="G17" s="17"/>
      <c r="H17" s="18" t="s">
        <v>30</v>
      </c>
      <c r="I17" s="17"/>
      <c r="J17" s="18"/>
      <c r="K17" s="17"/>
      <c r="L17" s="18"/>
    </row>
    <row r="18" spans="1:17" s="16" customFormat="1" ht="12" customHeight="1">
      <c r="A18" s="19"/>
      <c r="B18" s="17"/>
      <c r="C18" s="17" t="s">
        <v>28</v>
      </c>
      <c r="D18" s="18"/>
      <c r="E18" s="17"/>
      <c r="F18" s="18"/>
      <c r="G18" s="17"/>
      <c r="H18" s="18" t="s">
        <v>29</v>
      </c>
      <c r="I18" s="17"/>
      <c r="J18" s="18"/>
      <c r="K18" s="17"/>
      <c r="L18" s="18"/>
    </row>
    <row r="19" spans="1:17" ht="94.5" customHeight="1">
      <c r="A19" s="28" t="s">
        <v>19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6"/>
    </row>
    <row r="20" spans="1:1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</sheetData>
  <sheetProtection insertColumns="0" insertRows="0" insertHyperlinks="0" deleteColumns="0" deleteRows="0" sort="0" autoFilter="0" pivotTables="0"/>
  <mergeCells count="11">
    <mergeCell ref="J1:L1"/>
    <mergeCell ref="A19:K19"/>
    <mergeCell ref="A2:K2"/>
    <mergeCell ref="A3:K3"/>
    <mergeCell ref="C4:D4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60" orientation="portrait" horizontalDpi="180" verticalDpi="180" r:id="rId1"/>
  <headerFooter>
    <oddFooter>&amp;C&amp;P&amp;R&amp;F]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357"/>
  <sheetViews>
    <sheetView view="pageBreakPreview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30" sqref="F30"/>
    </sheetView>
  </sheetViews>
  <sheetFormatPr defaultRowHeight="15"/>
  <cols>
    <col min="1" max="1" width="39.5703125" style="3" customWidth="1"/>
    <col min="2" max="3" width="12.7109375" style="3" customWidth="1"/>
    <col min="4" max="4" width="10.7109375" style="3" customWidth="1"/>
    <col min="5" max="5" width="12.7109375" style="3" customWidth="1"/>
    <col min="6" max="6" width="10.5703125" style="3" customWidth="1"/>
    <col min="7" max="7" width="12.7109375" style="3" customWidth="1"/>
    <col min="8" max="8" width="9.7109375" style="3" customWidth="1"/>
    <col min="9" max="9" width="13" style="3" customWidth="1"/>
    <col min="10" max="10" width="11" style="3" customWidth="1"/>
    <col min="11" max="11" width="12.7109375" style="3" customWidth="1"/>
    <col min="12" max="12" width="10.5703125" style="3" customWidth="1"/>
    <col min="13" max="16384" width="9.140625" style="3"/>
  </cols>
  <sheetData>
    <row r="1" spans="1:24">
      <c r="J1" s="27" t="s">
        <v>26</v>
      </c>
      <c r="K1" s="27"/>
      <c r="L1" s="27"/>
    </row>
    <row r="2" spans="1:24" ht="25.5" customHeight="1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24" ht="18.75" customHeight="1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24" ht="9.75" customHeight="1">
      <c r="A4" s="12"/>
      <c r="B4" s="12"/>
      <c r="C4" s="36" t="s">
        <v>7</v>
      </c>
      <c r="D4" s="36"/>
      <c r="E4" s="12"/>
      <c r="F4" s="12"/>
      <c r="G4" s="12"/>
      <c r="H4" s="12"/>
      <c r="I4" s="12"/>
      <c r="J4" s="12"/>
      <c r="K4" s="1"/>
      <c r="L4" s="1"/>
      <c r="M4" s="1"/>
      <c r="N4" s="1"/>
    </row>
    <row r="6" spans="1:24" ht="31.5" customHeight="1">
      <c r="A6" s="33" t="s">
        <v>0</v>
      </c>
      <c r="B6" s="24" t="s">
        <v>14</v>
      </c>
      <c r="C6" s="34" t="s">
        <v>16</v>
      </c>
      <c r="D6" s="35"/>
      <c r="E6" s="31" t="s">
        <v>17</v>
      </c>
      <c r="F6" s="32"/>
      <c r="G6" s="31" t="s">
        <v>13</v>
      </c>
      <c r="H6" s="32"/>
      <c r="I6" s="31" t="s">
        <v>15</v>
      </c>
      <c r="J6" s="32"/>
      <c r="K6" s="31" t="s">
        <v>18</v>
      </c>
      <c r="L6" s="32"/>
    </row>
    <row r="7" spans="1:24" ht="45">
      <c r="A7" s="33"/>
      <c r="B7" s="11" t="s">
        <v>8</v>
      </c>
      <c r="C7" s="11" t="s">
        <v>8</v>
      </c>
      <c r="D7" s="11" t="s">
        <v>1</v>
      </c>
      <c r="E7" s="11" t="s">
        <v>8</v>
      </c>
      <c r="F7" s="11" t="s">
        <v>1</v>
      </c>
      <c r="G7" s="11" t="s">
        <v>8</v>
      </c>
      <c r="H7" s="11" t="s">
        <v>1</v>
      </c>
      <c r="I7" s="11" t="s">
        <v>8</v>
      </c>
      <c r="J7" s="11" t="s">
        <v>1</v>
      </c>
      <c r="K7" s="11" t="s">
        <v>8</v>
      </c>
      <c r="L7" s="11" t="s">
        <v>1</v>
      </c>
    </row>
    <row r="8" spans="1:24" s="25" customFormat="1">
      <c r="A8" s="13" t="s">
        <v>20</v>
      </c>
      <c r="B8" s="14">
        <v>3</v>
      </c>
      <c r="C8" s="14">
        <v>3</v>
      </c>
      <c r="D8" s="14">
        <f t="shared" ref="D8:D11" si="0">ROUND(C8/B8*100,1)</f>
        <v>100</v>
      </c>
      <c r="E8" s="14">
        <v>3</v>
      </c>
      <c r="F8" s="15">
        <f t="shared" ref="F8" si="1">ROUND(E8/C8*100,1)</f>
        <v>100</v>
      </c>
      <c r="G8" s="14">
        <v>3</v>
      </c>
      <c r="H8" s="15">
        <f t="shared" ref="H8:H16" si="2">ROUND(G8/E8*100,1)</f>
        <v>100</v>
      </c>
      <c r="I8" s="14">
        <v>3</v>
      </c>
      <c r="J8" s="15">
        <f t="shared" ref="J8:L12" si="3">ROUND(I8/G8*100,1)</f>
        <v>100</v>
      </c>
      <c r="K8" s="14">
        <v>3</v>
      </c>
      <c r="L8" s="15">
        <f t="shared" si="3"/>
        <v>100</v>
      </c>
    </row>
    <row r="9" spans="1:24" s="25" customFormat="1">
      <c r="A9" s="13" t="s">
        <v>21</v>
      </c>
      <c r="B9" s="14">
        <v>5</v>
      </c>
      <c r="C9" s="14">
        <v>5</v>
      </c>
      <c r="D9" s="14">
        <f t="shared" si="0"/>
        <v>100</v>
      </c>
      <c r="E9" s="14">
        <v>5</v>
      </c>
      <c r="F9" s="15">
        <f t="shared" ref="F9" si="4">ROUND(E9/C9*100,1)</f>
        <v>100</v>
      </c>
      <c r="G9" s="14">
        <v>5</v>
      </c>
      <c r="H9" s="15">
        <f t="shared" ref="H9" si="5">ROUND(G9/E9*100,1)</f>
        <v>100</v>
      </c>
      <c r="I9" s="14">
        <v>5</v>
      </c>
      <c r="J9" s="15">
        <f t="shared" ref="J9:L9" si="6">ROUND(I9/G9*100,1)</f>
        <v>100</v>
      </c>
      <c r="K9" s="14">
        <v>5</v>
      </c>
      <c r="L9" s="15">
        <f t="shared" si="6"/>
        <v>100</v>
      </c>
    </row>
    <row r="10" spans="1:24" s="25" customFormat="1">
      <c r="A10" s="13" t="s">
        <v>22</v>
      </c>
      <c r="B10" s="14">
        <v>50</v>
      </c>
      <c r="C10" s="14">
        <v>50</v>
      </c>
      <c r="D10" s="15">
        <f t="shared" si="0"/>
        <v>100</v>
      </c>
      <c r="E10" s="14">
        <v>50</v>
      </c>
      <c r="F10" s="15">
        <f t="shared" ref="F10:F12" si="7">ROUND(E10/C10*100,1)</f>
        <v>100</v>
      </c>
      <c r="G10" s="14">
        <v>50</v>
      </c>
      <c r="H10" s="15">
        <f t="shared" si="2"/>
        <v>100</v>
      </c>
      <c r="I10" s="14">
        <v>50</v>
      </c>
      <c r="J10" s="15">
        <f t="shared" si="3"/>
        <v>100</v>
      </c>
      <c r="K10" s="14">
        <v>50</v>
      </c>
      <c r="L10" s="15">
        <f t="shared" si="3"/>
        <v>100</v>
      </c>
    </row>
    <row r="11" spans="1:24" s="25" customFormat="1">
      <c r="A11" s="13" t="s">
        <v>23</v>
      </c>
      <c r="B11" s="14">
        <v>14</v>
      </c>
      <c r="C11" s="14">
        <v>17</v>
      </c>
      <c r="D11" s="15">
        <f t="shared" si="0"/>
        <v>121.4</v>
      </c>
      <c r="E11" s="14">
        <v>17</v>
      </c>
      <c r="F11" s="15">
        <f t="shared" si="7"/>
        <v>100</v>
      </c>
      <c r="G11" s="14">
        <v>17</v>
      </c>
      <c r="H11" s="15">
        <f t="shared" si="2"/>
        <v>100</v>
      </c>
      <c r="I11" s="14">
        <v>17</v>
      </c>
      <c r="J11" s="15">
        <f t="shared" si="3"/>
        <v>100</v>
      </c>
      <c r="K11" s="14">
        <v>17</v>
      </c>
      <c r="L11" s="15">
        <f t="shared" si="3"/>
        <v>100</v>
      </c>
    </row>
    <row r="12" spans="1:24" s="25" customFormat="1">
      <c r="A12" s="13" t="s">
        <v>24</v>
      </c>
      <c r="B12" s="14">
        <v>3</v>
      </c>
      <c r="C12" s="14">
        <v>3</v>
      </c>
      <c r="D12" s="15">
        <f t="shared" ref="D12" si="8">ROUND(C12/B12*100,1)</f>
        <v>100</v>
      </c>
      <c r="E12" s="14">
        <v>3</v>
      </c>
      <c r="F12" s="15">
        <f t="shared" si="7"/>
        <v>100</v>
      </c>
      <c r="G12" s="14">
        <v>3</v>
      </c>
      <c r="H12" s="15">
        <f t="shared" si="2"/>
        <v>100</v>
      </c>
      <c r="I12" s="14">
        <v>3</v>
      </c>
      <c r="J12" s="15">
        <f t="shared" si="3"/>
        <v>100</v>
      </c>
      <c r="K12" s="14">
        <v>3</v>
      </c>
      <c r="L12" s="15">
        <f t="shared" si="3"/>
        <v>100</v>
      </c>
    </row>
    <row r="13" spans="1:24" ht="10.5" customHeight="1">
      <c r="A13" s="8"/>
      <c r="B13" s="9"/>
      <c r="C13" s="10"/>
      <c r="D13" s="7"/>
      <c r="E13" s="10"/>
      <c r="F13" s="7"/>
      <c r="G13" s="10"/>
      <c r="H13" s="7"/>
      <c r="I13" s="10"/>
      <c r="J13" s="7"/>
      <c r="K13" s="10"/>
      <c r="L13" s="7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>
      <c r="A14" s="20" t="s">
        <v>11</v>
      </c>
      <c r="B14" s="9"/>
      <c r="C14" s="10"/>
      <c r="D14" s="7"/>
      <c r="E14" s="10"/>
      <c r="F14" s="7"/>
      <c r="G14" s="10"/>
      <c r="H14" s="7"/>
      <c r="I14" s="10"/>
      <c r="J14" s="7"/>
      <c r="K14" s="10"/>
      <c r="L14" s="7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>
      <c r="A15" s="21" t="s">
        <v>3</v>
      </c>
      <c r="B15" s="9"/>
      <c r="C15" s="10"/>
      <c r="D15" s="7"/>
      <c r="E15" s="10"/>
      <c r="F15" s="7"/>
      <c r="G15" s="10"/>
      <c r="H15" s="7"/>
      <c r="I15" s="10"/>
      <c r="J15" s="7"/>
      <c r="K15" s="10"/>
      <c r="L15" s="7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>
      <c r="A16" s="19" t="str">
        <f>'фонд начисленной заработной пла'!A15</f>
        <v>МО п. Новокасторное</v>
      </c>
      <c r="B16" s="17">
        <v>195</v>
      </c>
      <c r="C16" s="17">
        <v>198</v>
      </c>
      <c r="D16" s="18">
        <f t="shared" ref="D16:D19" si="9">ROUND(C16/B16*100,1)</f>
        <v>101.5</v>
      </c>
      <c r="E16" s="17">
        <v>198</v>
      </c>
      <c r="F16" s="18">
        <f t="shared" ref="F16:F19" si="10">ROUND(E16/C16*100,1)</f>
        <v>100</v>
      </c>
      <c r="G16" s="17">
        <v>198</v>
      </c>
      <c r="H16" s="18">
        <f t="shared" si="2"/>
        <v>100</v>
      </c>
      <c r="I16" s="17">
        <v>198</v>
      </c>
      <c r="J16" s="18">
        <f t="shared" ref="J16" si="11">ROUND(I16/G16*100,1)</f>
        <v>100</v>
      </c>
      <c r="K16" s="17">
        <v>198</v>
      </c>
      <c r="L16" s="18">
        <f t="shared" ref="L16" si="12">ROUND(K16/I16*100,1)</f>
        <v>100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>
      <c r="A17" s="19"/>
      <c r="B17" s="17"/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>
      <c r="A18" s="19"/>
      <c r="B18" s="17"/>
      <c r="C18" s="17"/>
      <c r="D18" s="18" t="s">
        <v>33</v>
      </c>
      <c r="E18" s="17"/>
      <c r="F18" s="18"/>
      <c r="G18" s="17"/>
      <c r="H18" s="18" t="s">
        <v>30</v>
      </c>
      <c r="I18" s="17"/>
      <c r="J18" s="18"/>
      <c r="K18" s="17"/>
      <c r="L18" s="1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>
      <c r="A19" s="19"/>
      <c r="B19" s="17"/>
      <c r="C19" s="17"/>
      <c r="D19" s="18" t="s">
        <v>28</v>
      </c>
      <c r="E19" s="17"/>
      <c r="F19" s="18"/>
      <c r="G19" s="17"/>
      <c r="H19" s="18" t="s">
        <v>29</v>
      </c>
      <c r="I19" s="17"/>
      <c r="J19" s="18"/>
      <c r="K19" s="17"/>
      <c r="L19" s="18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94.5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6"/>
    </row>
    <row r="21" spans="1:24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</sheetData>
  <sheetProtection formatCells="0" formatColumns="0" formatRows="0" insertColumns="0" insertRows="0" insertHyperlinks="0" deleteRows="0" sort="0" autoFilter="0" pivotTables="0"/>
  <mergeCells count="11">
    <mergeCell ref="J1:L1"/>
    <mergeCell ref="A2:K2"/>
    <mergeCell ref="A3:K3"/>
    <mergeCell ref="C4:D4"/>
    <mergeCell ref="A20:K21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1496062992125984" right="0.19685039370078741" top="0.27559055118110237" bottom="0.35433070866141736" header="0.19685039370078741" footer="0.19685039370078741"/>
  <pageSetup paperSize="9" scale="51" orientation="portrait" horizontalDpi="180" verticalDpi="180" r:id="rId1"/>
  <headerFoot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512"/>
  <sheetViews>
    <sheetView tabSelected="1" view="pageBreakPreview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7" sqref="H17"/>
    </sheetView>
  </sheetViews>
  <sheetFormatPr defaultRowHeight="15"/>
  <cols>
    <col min="1" max="1" width="39.7109375" customWidth="1"/>
    <col min="2" max="2" width="12.42578125" customWidth="1"/>
    <col min="3" max="3" width="12.5703125" customWidth="1"/>
    <col min="4" max="4" width="10.85546875" customWidth="1"/>
    <col min="5" max="5" width="12.85546875" customWidth="1"/>
    <col min="6" max="6" width="10.140625" customWidth="1"/>
    <col min="7" max="7" width="12" customWidth="1"/>
    <col min="8" max="8" width="10.85546875" customWidth="1"/>
    <col min="9" max="9" width="12.140625" customWidth="1"/>
    <col min="10" max="10" width="10.28515625" customWidth="1"/>
    <col min="11" max="11" width="11.140625" customWidth="1"/>
    <col min="12" max="12" width="10.28515625" customWidth="1"/>
  </cols>
  <sheetData>
    <row r="1" spans="1:23">
      <c r="J1" s="27" t="s">
        <v>26</v>
      </c>
      <c r="K1" s="27"/>
      <c r="L1" s="27"/>
    </row>
    <row r="2" spans="1:23" s="3" customFormat="1" ht="25.5" customHeight="1">
      <c r="A2" s="29" t="s">
        <v>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23" s="3" customFormat="1" ht="18.75" customHeight="1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23" s="3" customFormat="1" ht="9.75" customHeight="1">
      <c r="A4" s="12"/>
      <c r="B4" s="12"/>
      <c r="C4" s="36" t="s">
        <v>7</v>
      </c>
      <c r="D4" s="36"/>
      <c r="E4" s="12"/>
      <c r="F4" s="12"/>
      <c r="G4" s="12"/>
      <c r="H4" s="12"/>
      <c r="I4" s="12"/>
      <c r="J4" s="12"/>
      <c r="K4" s="1"/>
      <c r="L4" s="1"/>
      <c r="M4" s="1"/>
      <c r="N4" s="1"/>
    </row>
    <row r="5" spans="1:23" s="3" customFormat="1" ht="9.75" customHeight="1">
      <c r="A5" s="12"/>
      <c r="B5" s="12"/>
      <c r="C5" s="23"/>
      <c r="D5" s="23"/>
      <c r="E5" s="12"/>
      <c r="F5" s="12"/>
      <c r="G5" s="12"/>
      <c r="H5" s="12"/>
      <c r="I5" s="12"/>
      <c r="J5" s="12"/>
      <c r="K5" s="1"/>
      <c r="L5" s="1"/>
      <c r="M5" s="1"/>
      <c r="N5" s="1"/>
    </row>
    <row r="6" spans="1:23" ht="34.5" customHeight="1">
      <c r="A6" s="33" t="s">
        <v>0</v>
      </c>
      <c r="B6" s="24" t="s">
        <v>14</v>
      </c>
      <c r="C6" s="34" t="s">
        <v>16</v>
      </c>
      <c r="D6" s="35"/>
      <c r="E6" s="31" t="s">
        <v>17</v>
      </c>
      <c r="F6" s="32"/>
      <c r="G6" s="31" t="s">
        <v>13</v>
      </c>
      <c r="H6" s="32"/>
      <c r="I6" s="31" t="s">
        <v>15</v>
      </c>
      <c r="J6" s="32"/>
      <c r="K6" s="31" t="s">
        <v>18</v>
      </c>
      <c r="L6" s="32"/>
    </row>
    <row r="7" spans="1:23" ht="42.75" customHeight="1">
      <c r="A7" s="33"/>
      <c r="B7" s="11" t="s">
        <v>10</v>
      </c>
      <c r="C7" s="11" t="s">
        <v>10</v>
      </c>
      <c r="D7" s="11" t="s">
        <v>1</v>
      </c>
      <c r="E7" s="11" t="s">
        <v>10</v>
      </c>
      <c r="F7" s="11" t="s">
        <v>1</v>
      </c>
      <c r="G7" s="11" t="s">
        <v>10</v>
      </c>
      <c r="H7" s="11" t="s">
        <v>1</v>
      </c>
      <c r="I7" s="11" t="s">
        <v>10</v>
      </c>
      <c r="J7" s="11" t="s">
        <v>1</v>
      </c>
      <c r="K7" s="11" t="s">
        <v>10</v>
      </c>
      <c r="L7" s="11" t="s">
        <v>1</v>
      </c>
    </row>
    <row r="8" spans="1:23">
      <c r="A8" s="13" t="str">
        <f>'фонд начисленной заработной пла'!A8</f>
        <v>МКУ "ОДА" п. Новокасторное</v>
      </c>
      <c r="B8" s="14">
        <f>ROUND(('фонд начисленной заработной пла'!B8/'среднесписочная численность'!B8/12)*1000,1)</f>
        <v>12797.2</v>
      </c>
      <c r="C8" s="14">
        <f>ROUND(('фонд начисленной заработной пла'!C8/'среднесписочная численность'!C8/12)*1000,1)</f>
        <v>10888.9</v>
      </c>
      <c r="D8" s="15">
        <f t="shared" ref="D8" si="0">ROUND(C8/B8*100,1)</f>
        <v>85.1</v>
      </c>
      <c r="E8" s="14">
        <f>ROUND(('фонд начисленной заработной пла'!E8/'среднесписочная численность'!E8/12)*1000,1)</f>
        <v>11347.2</v>
      </c>
      <c r="F8" s="15">
        <f t="shared" ref="F8" si="1">ROUND(E8/C8*100,1)</f>
        <v>104.2</v>
      </c>
      <c r="G8" s="14">
        <f>ROUND(('фонд начисленной заработной пла'!G8/'среднесписочная численность'!G8/12)*1000,1)</f>
        <v>11836.1</v>
      </c>
      <c r="H8" s="15">
        <f t="shared" ref="H8" si="2">ROUND(G8/E8*100,1)</f>
        <v>104.3</v>
      </c>
      <c r="I8" s="14">
        <f>ROUND(('фонд начисленной заработной пла'!I8/'среднесписочная численность'!I8/12)*1000,1)</f>
        <v>12427.8</v>
      </c>
      <c r="J8" s="15">
        <f t="shared" ref="J8" si="3">ROUND(I8/G8*100,1)</f>
        <v>105</v>
      </c>
      <c r="K8" s="14">
        <f>ROUND(('фонд начисленной заработной пла'!K8/'среднесписочная численность'!K8/12)*1000,1)</f>
        <v>13111.1</v>
      </c>
      <c r="L8" s="15">
        <f t="shared" ref="L8" si="4">ROUND(K8/I8*100,1)</f>
        <v>105.5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6.5" customHeight="1">
      <c r="A9" s="13" t="str">
        <f>'фонд начисленной заработной пла'!A9</f>
        <v>МКУ "Новокасторенская СОШ"</v>
      </c>
      <c r="B9" s="14">
        <f>ROUND(('фонд начисленной заработной пла'!B9/'среднесписочная численность'!B10/12)*1000,1)</f>
        <v>19918.3</v>
      </c>
      <c r="C9" s="14">
        <f>ROUND(('фонд начисленной заработной пла'!C9/'среднесписочная численность'!C10/12)*1000,1)</f>
        <v>21021.8</v>
      </c>
      <c r="D9" s="15">
        <f t="shared" ref="D9:D10" si="5">ROUND(C9/B9*100,1)</f>
        <v>105.5</v>
      </c>
      <c r="E9" s="14">
        <f>ROUND(('фонд начисленной заработной пла'!E9/'среднесписочная численность'!E10/12)*1000,1)</f>
        <v>21666.7</v>
      </c>
      <c r="F9" s="15">
        <f t="shared" ref="F9:F10" si="6">ROUND(E9/C9*100,1)</f>
        <v>103.1</v>
      </c>
      <c r="G9" s="14">
        <f>ROUND(('фонд начисленной заработной пла'!G9/'среднесписочная численность'!G10/12)*1000,1)</f>
        <v>22988.3</v>
      </c>
      <c r="H9" s="15">
        <f t="shared" ref="H9:H10" si="7">ROUND(G9/E9*100,1)</f>
        <v>106.1</v>
      </c>
      <c r="I9" s="14">
        <f>ROUND(('фонд начисленной заработной пла'!I9/'среднесписочная численность'!I10/12)*1000,1)</f>
        <v>24206.7</v>
      </c>
      <c r="J9" s="15">
        <f t="shared" ref="J9:J10" si="8">ROUND(I9/G9*100,1)</f>
        <v>105.3</v>
      </c>
      <c r="K9" s="14">
        <f>ROUND(('фонд начисленной заработной пла'!K9/'среднесписочная численность'!K10/12)*1000,1)</f>
        <v>25610.7</v>
      </c>
      <c r="L9" s="15">
        <f t="shared" ref="L9:L10" si="9">ROUND(K9/I9*100,1)</f>
        <v>105.8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6.5" customHeight="1">
      <c r="A10" s="13" t="str">
        <f>'фонд начисленной заработной пла'!A10</f>
        <v>МДОУ "Новокасторенский детский сад"</v>
      </c>
      <c r="B10" s="14">
        <f>ROUND(('фонд начисленной заработной пла'!B10/'среднесписочная численность'!B11/12)*1000,1)</f>
        <v>17589.3</v>
      </c>
      <c r="C10" s="14">
        <f>ROUND(('фонд начисленной заработной пла'!C10/'среднесписочная численность'!C11/12)*1000,1)</f>
        <v>17647.5</v>
      </c>
      <c r="D10" s="15">
        <f t="shared" si="5"/>
        <v>100.3</v>
      </c>
      <c r="E10" s="14">
        <f>ROUND(('фонд начисленной заработной пла'!E10/'среднесписочная численность'!E11/12)*1000,1)</f>
        <v>19117.599999999999</v>
      </c>
      <c r="F10" s="15">
        <f t="shared" si="6"/>
        <v>108.3</v>
      </c>
      <c r="G10" s="14">
        <f>ROUND(('фонд начисленной заработной пла'!G10/'среднесписочная численность'!G11/12)*1000,1)</f>
        <v>19366.2</v>
      </c>
      <c r="H10" s="15">
        <f t="shared" si="7"/>
        <v>101.3</v>
      </c>
      <c r="I10" s="14">
        <f>ROUND(('фонд начисленной заработной пла'!I10/'среднесписочная численность'!I11/12)*1000,1)</f>
        <v>20431.400000000001</v>
      </c>
      <c r="J10" s="15">
        <f t="shared" si="8"/>
        <v>105.5</v>
      </c>
      <c r="K10" s="14">
        <f>ROUND(('фонд начисленной заработной пла'!K10/'среднесписочная численность'!K11/12)*1000,1)</f>
        <v>21657.4</v>
      </c>
      <c r="L10" s="15">
        <f t="shared" si="9"/>
        <v>106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8" customHeight="1">
      <c r="A11" s="13" t="str">
        <f>'фонд начисленной заработной пла'!A11</f>
        <v>МКУ "Культурный центр досуга "Эдельвейс"</v>
      </c>
      <c r="B11" s="14">
        <f>ROUND(('фонд начисленной заработной пла'!B11/'среднесписочная численность'!B12/12)*1000,1)</f>
        <v>28111.1</v>
      </c>
      <c r="C11" s="14">
        <f>ROUND(('фонд начисленной заработной пла'!C11/'среднесписочная численность'!C12/12)*1000,1)</f>
        <v>29000</v>
      </c>
      <c r="D11" s="15">
        <f t="shared" ref="D11" si="10">ROUND(C11/B11*100,1)</f>
        <v>103.2</v>
      </c>
      <c r="E11" s="14">
        <f>ROUND(('фонд начисленной заработной пла'!E11/'среднесписочная численность'!E12/12)*1000,1)</f>
        <v>31666.7</v>
      </c>
      <c r="F11" s="15">
        <f t="shared" ref="F11" si="11">ROUND(E11/C11*100,1)</f>
        <v>109.2</v>
      </c>
      <c r="G11" s="14">
        <f>ROUND(('фонд начисленной заработной пла'!G11/'среднесписочная численность'!G12/12)*1000,1)</f>
        <v>33219.4</v>
      </c>
      <c r="H11" s="15">
        <f t="shared" ref="H11" si="12">ROUND(G11/E11*100,1)</f>
        <v>104.9</v>
      </c>
      <c r="I11" s="14">
        <f>ROUND(('фонд начисленной заработной пла'!I11/'среднесписочная численность'!I12/12)*1000,1)</f>
        <v>34880.6</v>
      </c>
      <c r="J11" s="15">
        <f t="shared" ref="J11" si="13">ROUND(I11/G11*100,1)</f>
        <v>105</v>
      </c>
      <c r="K11" s="14">
        <f>ROUND(('фонд начисленной заработной пла'!K11/'среднесписочная численность'!K12/12)*1000,1)</f>
        <v>36730.6</v>
      </c>
      <c r="L11" s="15">
        <f t="shared" ref="L11" si="14">ROUND(K11/I11*100,1)</f>
        <v>105.3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>
      <c r="A12" s="20" t="s">
        <v>12</v>
      </c>
      <c r="B12" s="9"/>
      <c r="C12" s="10"/>
      <c r="D12" s="7"/>
      <c r="E12" s="10"/>
      <c r="F12" s="7"/>
      <c r="G12" s="10"/>
      <c r="H12" s="7"/>
      <c r="I12" s="10"/>
      <c r="J12" s="7"/>
      <c r="K12" s="10"/>
      <c r="L12" s="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>
      <c r="A13" s="21" t="s">
        <v>3</v>
      </c>
      <c r="B13" s="9"/>
      <c r="C13" s="10"/>
      <c r="D13" s="7"/>
      <c r="E13" s="10"/>
      <c r="F13" s="7"/>
      <c r="G13" s="10"/>
      <c r="H13" s="7"/>
      <c r="I13" s="10"/>
      <c r="J13" s="7"/>
      <c r="K13" s="10"/>
      <c r="L13" s="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>
      <c r="A14" s="19" t="str">
        <f>'фонд начисленной заработной пла'!A15</f>
        <v>МО п. Новокасторное</v>
      </c>
      <c r="B14" s="17">
        <f>ROUND(('фонд начисленной заработной пла'!B15/'среднесписочная численность'!B16/12)*1000,1)</f>
        <v>36048.300000000003</v>
      </c>
      <c r="C14" s="17">
        <f>ROUND(('фонд начисленной заработной пла'!C15/'среднесписочная численность'!C16/12)*1000,1)</f>
        <v>36338</v>
      </c>
      <c r="D14" s="18">
        <f t="shared" ref="D14:D17" si="15">ROUND(C14/B14*100,1)</f>
        <v>100.8</v>
      </c>
      <c r="E14" s="17">
        <f>ROUND(('фонд начисленной заработной пла'!E15/'среднесписочная численность'!E16/12)*1000,1)</f>
        <v>37405.4</v>
      </c>
      <c r="F14" s="18">
        <f t="shared" ref="F14:F17" si="16">ROUND(E14/C14*100,1)</f>
        <v>102.9</v>
      </c>
      <c r="G14" s="17">
        <f>ROUND(('фонд начисленной заработной пла'!G15/'среднесписочная численность'!G16/12)*1000,1)</f>
        <v>39057</v>
      </c>
      <c r="H14" s="18">
        <f t="shared" ref="H14" si="17">ROUND(G14/E14*100,1)</f>
        <v>104.4</v>
      </c>
      <c r="I14" s="17">
        <f>ROUND(('фонд начисленной заработной пла'!I15/'среднесписочная численность'!I16/12)*1000,1)</f>
        <v>41005.300000000003</v>
      </c>
      <c r="J14" s="18">
        <f t="shared" ref="J14" si="18">ROUND(I14/G14*100,1)</f>
        <v>105</v>
      </c>
      <c r="K14" s="17">
        <f>ROUND(('фонд начисленной заработной пла'!K15/'среднесписочная численность'!K16/12)*1000,1)</f>
        <v>43254.9</v>
      </c>
      <c r="L14" s="18">
        <f t="shared" ref="L14" si="19">ROUND(K14/I14*100,1)</f>
        <v>105.5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8" customHeight="1">
      <c r="A15" s="19"/>
      <c r="B15" s="17"/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customHeight="1">
      <c r="A16" s="19"/>
      <c r="B16" s="17"/>
      <c r="C16" s="17"/>
      <c r="D16" s="18" t="s">
        <v>34</v>
      </c>
      <c r="E16" s="17"/>
      <c r="F16" s="18"/>
      <c r="G16" s="17"/>
      <c r="H16" s="18" t="s">
        <v>30</v>
      </c>
      <c r="I16" s="17"/>
      <c r="J16" s="18"/>
      <c r="K16" s="17"/>
      <c r="L16" s="1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6.5" customHeight="1">
      <c r="A17" s="19"/>
      <c r="B17" s="17"/>
      <c r="C17" s="17"/>
      <c r="D17" s="18" t="s">
        <v>28</v>
      </c>
      <c r="E17" s="17"/>
      <c r="F17" s="18"/>
      <c r="G17" s="17"/>
      <c r="H17" s="18" t="s">
        <v>29</v>
      </c>
      <c r="I17" s="17"/>
      <c r="J17" s="18"/>
      <c r="K17" s="17"/>
      <c r="L17" s="1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s="3" customFormat="1" ht="94.5" customHeight="1">
      <c r="A18" s="28" t="s">
        <v>19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23" ht="28.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A2:K2"/>
    <mergeCell ref="A3:K3"/>
    <mergeCell ref="J1:L1"/>
    <mergeCell ref="C4:D4"/>
    <mergeCell ref="A18:K19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50" orientation="portrait" horizontalDpi="180" verticalDpi="180" r:id="rId1"/>
  <headerFooter>
    <oddFooter>&amp;C&amp;P&amp;R&amp;F</oddFooter>
  </headerFooter>
  <ignoredErrors>
    <ignoredError sqref="G14 B14:C14 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фонд начисленной заработной пла</vt:lpstr>
      <vt:lpstr>среднесписочная численность</vt:lpstr>
      <vt:lpstr>среднемесячная заработная плата</vt:lpstr>
      <vt:lpstr>'среднемесячная заработная плата'!Заголовки_для_печати</vt:lpstr>
      <vt:lpstr>'среднесписочная численность'!Заголовки_для_печати</vt:lpstr>
      <vt:lpstr>'фонд начисленной заработной пла'!Заголовки_для_печати</vt:lpstr>
      <vt:lpstr>'среднемесячная заработная плата'!Область_печати</vt:lpstr>
      <vt:lpstr>'среднесписочная численность'!Область_печати</vt:lpstr>
      <vt:lpstr>'фонд начисленной заработной пла'!Область_печати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2012-04-20T07:59:07Z</cp:lastPrinted>
  <dcterms:created xsi:type="dcterms:W3CDTF">2006-09-28T05:33:49Z</dcterms:created>
  <dcterms:modified xsi:type="dcterms:W3CDTF">2021-08-30T07:00:07Z</dcterms:modified>
</cp:coreProperties>
</file>